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3첨단\선박제도개선추진\원가계산용역\한남대 보고서\"/>
    </mc:Choice>
  </mc:AlternateContent>
  <bookViews>
    <workbookView xWindow="-105" yWindow="-105" windowWidth="19425" windowHeight="10305"/>
  </bookViews>
  <sheets>
    <sheet name="FRP 선박 2.8톤" sheetId="1" r:id="rId1"/>
    <sheet name="선박 4.7톤" sheetId="2" r:id="rId2"/>
    <sheet name="선박 9.77톤" sheetId="3" r:id="rId3"/>
    <sheet name="미정 구조선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4" i="1" l="1"/>
  <c r="L24" i="1"/>
  <c r="M24" i="1"/>
  <c r="O24" i="1"/>
  <c r="P24" i="1"/>
  <c r="Q24" i="1"/>
  <c r="J24" i="1"/>
  <c r="K33" i="4"/>
  <c r="L33" i="4"/>
  <c r="M33" i="4"/>
  <c r="O33" i="4"/>
  <c r="P33" i="4"/>
  <c r="Q33" i="4"/>
  <c r="J33" i="4"/>
  <c r="K22" i="2"/>
  <c r="L22" i="2"/>
  <c r="M22" i="2"/>
  <c r="O22" i="2"/>
  <c r="P22" i="2"/>
  <c r="Q22" i="2"/>
  <c r="J22" i="2"/>
  <c r="Q31" i="4" l="1"/>
  <c r="G31" i="4"/>
  <c r="Q30" i="4"/>
  <c r="G30" i="4"/>
  <c r="Q29" i="4"/>
  <c r="G29" i="4"/>
  <c r="Q28" i="4"/>
  <c r="G28" i="4"/>
  <c r="G27" i="4"/>
  <c r="G32" i="4" s="1"/>
  <c r="Q23" i="4"/>
  <c r="G23" i="4"/>
  <c r="G22" i="4"/>
  <c r="Q21" i="4"/>
  <c r="G21" i="4"/>
  <c r="G24" i="4" s="1"/>
  <c r="G17" i="4"/>
  <c r="Q16" i="4"/>
  <c r="G16" i="4"/>
  <c r="Q15" i="4"/>
  <c r="G15" i="4"/>
  <c r="G18" i="4" s="1"/>
  <c r="Q14" i="4"/>
  <c r="G14" i="4"/>
  <c r="Q10" i="4"/>
  <c r="Q6" i="4"/>
  <c r="G6" i="4"/>
  <c r="Q5" i="4"/>
  <c r="G5" i="4"/>
  <c r="G4" i="4"/>
  <c r="Q3" i="4"/>
  <c r="G3" i="4"/>
  <c r="G8" i="3"/>
  <c r="G7" i="3"/>
  <c r="G6" i="3"/>
  <c r="G5" i="3"/>
  <c r="G4" i="3"/>
  <c r="G3" i="3"/>
  <c r="Q19" i="2"/>
  <c r="Q18" i="2"/>
  <c r="Q17" i="2"/>
  <c r="Q16" i="2"/>
  <c r="Q15" i="2"/>
  <c r="Q14" i="2"/>
  <c r="Q13" i="2"/>
  <c r="Q12" i="2"/>
  <c r="Q11" i="2"/>
  <c r="Q9" i="2"/>
  <c r="Q8" i="2"/>
  <c r="Q7" i="2"/>
  <c r="Q6" i="2"/>
  <c r="Q5" i="2"/>
  <c r="Q4" i="2"/>
  <c r="Q3" i="2"/>
  <c r="G23" i="1"/>
  <c r="Q22" i="1"/>
  <c r="G22" i="1"/>
  <c r="G21" i="1"/>
  <c r="Q20" i="1"/>
  <c r="G20" i="1"/>
  <c r="Q19" i="1"/>
  <c r="G19" i="1"/>
  <c r="Q18" i="1"/>
  <c r="G18" i="1"/>
  <c r="Q17" i="1"/>
  <c r="G17" i="1"/>
  <c r="Q16" i="1"/>
  <c r="G16" i="1"/>
  <c r="Q15" i="1"/>
  <c r="G15" i="1"/>
  <c r="Q14" i="1"/>
  <c r="G14" i="1"/>
  <c r="Q13" i="1"/>
  <c r="G13" i="1"/>
  <c r="Q12" i="1"/>
  <c r="G12" i="1"/>
  <c r="Q11" i="1"/>
  <c r="G11" i="1"/>
  <c r="G10" i="1"/>
  <c r="Q9" i="1"/>
  <c r="G9" i="1"/>
  <c r="Q8" i="1"/>
  <c r="G8" i="1"/>
  <c r="Q7" i="1"/>
  <c r="G7" i="1"/>
  <c r="Q6" i="1"/>
  <c r="G6" i="1"/>
  <c r="Q5" i="1"/>
  <c r="G5" i="1"/>
  <c r="Q4" i="1"/>
  <c r="G4" i="1"/>
  <c r="Q3" i="1"/>
  <c r="G3" i="1"/>
</calcChain>
</file>

<file path=xl/sharedStrings.xml><?xml version="1.0" encoding="utf-8"?>
<sst xmlns="http://schemas.openxmlformats.org/spreadsheetml/2006/main" count="191" uniqueCount="66">
  <si>
    <t>FRP 선박
2,8톤</t>
    <phoneticPr fontId="3" type="noConversion"/>
  </si>
  <si>
    <t>23년 3월 조사노임</t>
    <phoneticPr fontId="3" type="noConversion"/>
  </si>
  <si>
    <t>변동계수</t>
    <phoneticPr fontId="3" type="noConversion"/>
  </si>
  <si>
    <t>22년 8월 조사노임</t>
    <phoneticPr fontId="3" type="noConversion"/>
  </si>
  <si>
    <t>22년 3월 조사노임</t>
    <phoneticPr fontId="3" type="noConversion"/>
  </si>
  <si>
    <t>기준시점(2022년 8월)</t>
    <phoneticPr fontId="3" type="noConversion"/>
  </si>
  <si>
    <t>비교시점(2023년 3월)</t>
    <phoneticPr fontId="3" type="noConversion"/>
  </si>
  <si>
    <t>임금 인상율 적용</t>
    <phoneticPr fontId="3" type="noConversion"/>
  </si>
  <si>
    <t>노무비</t>
    <phoneticPr fontId="3" type="noConversion"/>
  </si>
  <si>
    <t>제 관 원</t>
  </si>
  <si>
    <t>공</t>
  </si>
  <si>
    <t>판 금 원</t>
  </si>
  <si>
    <t>절 단 원</t>
  </si>
  <si>
    <t>용 접 원</t>
  </si>
  <si>
    <t>연삭기및연마기조작원</t>
  </si>
  <si>
    <t>도장원(취부)</t>
  </si>
  <si>
    <t>기계기술자</t>
  </si>
  <si>
    <t>공업 배관원</t>
  </si>
  <si>
    <t>단순노무종사원</t>
  </si>
  <si>
    <t>전기전자설비정비원</t>
  </si>
  <si>
    <t>중기계조립원</t>
  </si>
  <si>
    <t>부품조립원</t>
  </si>
  <si>
    <t>선반기조작원</t>
  </si>
  <si>
    <t>수동연마원</t>
  </si>
  <si>
    <t>기타공작기계조작원</t>
  </si>
  <si>
    <t>세 척 원</t>
    <phoneticPr fontId="7" type="noConversion"/>
  </si>
  <si>
    <t>전기·전자및기계제품시험원</t>
  </si>
  <si>
    <t>합성수지피막원</t>
  </si>
  <si>
    <t>전기산업기사</t>
  </si>
  <si>
    <t>CAD설계사(기계)</t>
  </si>
  <si>
    <t>작업반장</t>
  </si>
  <si>
    <t>소계</t>
    <phoneticPr fontId="3" type="noConversion"/>
  </si>
  <si>
    <t>FRP 선박
4.7톤</t>
    <phoneticPr fontId="3" type="noConversion"/>
  </si>
  <si>
    <t>CAD설계사</t>
  </si>
  <si>
    <t>공업배관원</t>
  </si>
  <si>
    <t>전 선 원</t>
  </si>
  <si>
    <t>세 척 원</t>
  </si>
  <si>
    <t>전기,전자및기계제품시험원</t>
  </si>
  <si>
    <t>FRP 선박
9.77톤</t>
    <phoneticPr fontId="3" type="noConversion"/>
  </si>
  <si>
    <t>선각공사</t>
    <phoneticPr fontId="3" type="noConversion"/>
  </si>
  <si>
    <t>제도사</t>
  </si>
  <si>
    <t>공</t>
    <phoneticPr fontId="7" type="noConversion"/>
  </si>
  <si>
    <t>정보 x</t>
    <phoneticPr fontId="3" type="noConversion"/>
  </si>
  <si>
    <t>내장공</t>
  </si>
  <si>
    <t>보통인부</t>
  </si>
  <si>
    <t>특별인부</t>
  </si>
  <si>
    <t>조력공</t>
  </si>
  <si>
    <t>연마공</t>
  </si>
  <si>
    <t>선체공사</t>
    <phoneticPr fontId="3" type="noConversion"/>
  </si>
  <si>
    <t>용접공</t>
  </si>
  <si>
    <t>FRP 선박
미정 구조선</t>
    <phoneticPr fontId="3" type="noConversion"/>
  </si>
  <si>
    <t>연마원</t>
  </si>
  <si>
    <t>선반원</t>
  </si>
  <si>
    <t>용접원</t>
  </si>
  <si>
    <t>의장공사</t>
    <phoneticPr fontId="3" type="noConversion"/>
  </si>
  <si>
    <t>기장공사</t>
    <phoneticPr fontId="3" type="noConversion"/>
  </si>
  <si>
    <t>전기, 전자
및 기계 품질관리원</t>
  </si>
  <si>
    <t>배관원</t>
  </si>
  <si>
    <t>전장공사</t>
    <phoneticPr fontId="3" type="noConversion"/>
  </si>
  <si>
    <t>전선원</t>
  </si>
  <si>
    <t>통신기계조립원</t>
  </si>
  <si>
    <t>크레인</t>
    <phoneticPr fontId="3" type="noConversion"/>
  </si>
  <si>
    <t>도장원</t>
  </si>
  <si>
    <t>평균</t>
    <phoneticPr fontId="3" type="noConversion"/>
  </si>
  <si>
    <t>합계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</si>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</sst>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&quot;  &quot;@"/>
    <numFmt numFmtId="177" formatCode="#,##0\ "/>
    <numFmt numFmtId="178" formatCode="_ * #,##0_ ;_ * \-#,##0_ ;_ * &quot;-&quot;_ ;_ @_ "/>
    <numFmt numFmtId="179" formatCode="\ 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체"/>
      <family val="3"/>
      <charset val="129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6" fillId="0" borderId="0"/>
    <xf numFmtId="0" fontId="6" fillId="0" borderId="0"/>
  </cellStyleXfs>
  <cellXfs count="53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1" applyNumberFormat="1" applyFont="1">
      <alignment vertical="center"/>
    </xf>
    <xf numFmtId="176" fontId="5" fillId="2" borderId="1" xfId="2" applyNumberFormat="1" applyFont="1" applyFill="1" applyBorder="1" applyAlignment="1">
      <alignment horizontal="left" vertical="center" wrapText="1"/>
    </xf>
    <xf numFmtId="3" fontId="5" fillId="0" borderId="1" xfId="2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Continuous" vertical="center"/>
    </xf>
    <xf numFmtId="3" fontId="5" fillId="0" borderId="1" xfId="3" applyNumberFormat="1" applyFont="1" applyBorder="1" applyAlignment="1">
      <alignment horizontal="right" vertical="center"/>
    </xf>
    <xf numFmtId="3" fontId="5" fillId="0" borderId="1" xfId="2" applyNumberFormat="1" applyFont="1" applyBorder="1" applyAlignment="1">
      <alignment horizontal="right" vertical="center"/>
    </xf>
    <xf numFmtId="3" fontId="0" fillId="0" borderId="0" xfId="0" applyNumberFormat="1">
      <alignment vertical="center"/>
    </xf>
    <xf numFmtId="0" fontId="5" fillId="0" borderId="1" xfId="2" applyFont="1" applyBorder="1" applyAlignment="1">
      <alignment horizontal="center" vertical="center"/>
    </xf>
    <xf numFmtId="3" fontId="5" fillId="0" borderId="1" xfId="2" applyNumberFormat="1" applyFont="1" applyBorder="1" applyAlignment="1">
      <alignment horizontal="right" vertical="center" shrinkToFit="1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Continuous" vertical="center"/>
    </xf>
    <xf numFmtId="176" fontId="5" fillId="2" borderId="1" xfId="3" applyNumberFormat="1" applyFont="1" applyFill="1" applyBorder="1" applyAlignment="1">
      <alignment vertical="center"/>
    </xf>
    <xf numFmtId="176" fontId="5" fillId="0" borderId="1" xfId="3" applyNumberFormat="1" applyFont="1" applyBorder="1" applyAlignment="1">
      <alignment vertical="center"/>
    </xf>
    <xf numFmtId="176" fontId="5" fillId="0" borderId="1" xfId="2" applyNumberFormat="1" applyFont="1" applyBorder="1" applyAlignment="1">
      <alignment horizontal="left" vertical="center" wrapText="1"/>
    </xf>
    <xf numFmtId="178" fontId="8" fillId="0" borderId="0" xfId="0" applyNumberFormat="1" applyFont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9" fillId="0" borderId="1" xfId="0" applyFont="1" applyBorder="1">
      <alignment vertical="center"/>
    </xf>
    <xf numFmtId="0" fontId="0" fillId="4" borderId="0" xfId="1" applyNumberFormat="1" applyFont="1" applyFill="1">
      <alignment vertical="center"/>
    </xf>
    <xf numFmtId="0" fontId="10" fillId="0" borderId="1" xfId="0" applyFont="1" applyBorder="1">
      <alignment vertical="center"/>
    </xf>
    <xf numFmtId="3" fontId="11" fillId="0" borderId="1" xfId="4" applyNumberFormat="1" applyFont="1" applyBorder="1" applyAlignment="1">
      <alignment horizontal="center" vertical="center"/>
    </xf>
    <xf numFmtId="0" fontId="11" fillId="0" borderId="1" xfId="4" applyFont="1" applyBorder="1" applyAlignment="1">
      <alignment horizontal="center" vertical="center"/>
    </xf>
    <xf numFmtId="177" fontId="11" fillId="0" borderId="1" xfId="4" applyNumberFormat="1" applyFont="1" applyBorder="1" applyAlignment="1">
      <alignment horizontal="right" vertical="center"/>
    </xf>
    <xf numFmtId="41" fontId="2" fillId="0" borderId="0" xfId="1" applyFont="1">
      <alignment vertical="center"/>
    </xf>
    <xf numFmtId="41" fontId="10" fillId="0" borderId="1" xfId="1" applyFont="1" applyBorder="1">
      <alignment vertical="center"/>
    </xf>
    <xf numFmtId="41" fontId="11" fillId="0" borderId="1" xfId="1" applyFont="1" applyBorder="1" applyAlignment="1">
      <alignment horizontal="right" vertical="center"/>
    </xf>
    <xf numFmtId="41" fontId="12" fillId="0" borderId="1" xfId="0" applyNumberFormat="1" applyFont="1" applyBorder="1" applyAlignment="1">
      <alignment horizontal="center" vertical="center" wrapText="1"/>
    </xf>
    <xf numFmtId="178" fontId="12" fillId="0" borderId="1" xfId="0" applyNumberFormat="1" applyFont="1" applyBorder="1" applyAlignment="1">
      <alignment horizontal="left" vertical="center"/>
    </xf>
    <xf numFmtId="37" fontId="12" fillId="0" borderId="1" xfId="0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left" vertical="center"/>
    </xf>
    <xf numFmtId="41" fontId="12" fillId="3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/>
    </xf>
    <xf numFmtId="37" fontId="12" fillId="3" borderId="1" xfId="0" applyNumberFormat="1" applyFont="1" applyFill="1" applyBorder="1" applyAlignment="1">
      <alignment horizontal="center" vertical="center"/>
    </xf>
    <xf numFmtId="178" fontId="12" fillId="0" borderId="1" xfId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1" applyNumberFormat="1" applyFont="1" applyBorder="1" applyAlignment="1">
      <alignment horizontal="center" vertical="center"/>
    </xf>
    <xf numFmtId="41" fontId="12" fillId="0" borderId="1" xfId="0" applyNumberFormat="1" applyFont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Continuous" vertical="center"/>
    </xf>
    <xf numFmtId="178" fontId="12" fillId="0" borderId="1" xfId="1" applyNumberFormat="1" applyFont="1" applyBorder="1" applyAlignment="1">
      <alignment horizontal="right" vertical="center"/>
    </xf>
    <xf numFmtId="179" fontId="12" fillId="0" borderId="1" xfId="0" applyNumberFormat="1" applyFont="1" applyBorder="1" applyAlignment="1">
      <alignment horizontal="center" vertical="center" wrapText="1"/>
    </xf>
    <xf numFmtId="41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horizontal="left" vertical="center"/>
    </xf>
    <xf numFmtId="41" fontId="12" fillId="3" borderId="1" xfId="1" applyFont="1" applyFill="1" applyBorder="1" applyAlignment="1">
      <alignment horizontal="center" vertical="center"/>
    </xf>
    <xf numFmtId="41" fontId="12" fillId="0" borderId="1" xfId="1" applyFont="1" applyBorder="1" applyAlignment="1">
      <alignment horizontal="right" vertical="center"/>
    </xf>
    <xf numFmtId="41" fontId="13" fillId="0" borderId="1" xfId="1" applyFont="1" applyBorder="1" applyAlignment="1">
      <alignment horizontal="left" vertical="center"/>
    </xf>
    <xf numFmtId="41" fontId="12" fillId="0" borderId="1" xfId="1" applyFont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Alignment="1">
      <alignment horizontal="center" vertical="center"/>
    </xf>
  </cellXfs>
  <cellStyles count="5">
    <cellStyle name="쉼표 [0]" xfId="1" builtinId="6"/>
    <cellStyle name="표준" xfId="0" builtinId="0"/>
    <cellStyle name="표준_목차" xfId="3"/>
    <cellStyle name="표준_선가내역-H (2)" xfId="4"/>
    <cellStyle name="표준_직접인건비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C1" zoomScaleNormal="100" workbookViewId="0">
      <selection activeCell="Q24" sqref="Q24"/>
    </sheetView>
  </sheetViews>
  <sheetFormatPr defaultRowHeight="16.5" x14ac:dyDescent="0.3"/>
  <cols>
    <col min="3" max="3" width="26.375" bestFit="1" customWidth="1"/>
    <col min="7" max="7" width="14.5" customWidth="1"/>
    <col min="10" max="10" width="17.75" customWidth="1"/>
    <col min="12" max="12" width="17.375" customWidth="1"/>
    <col min="13" max="13" width="17.5" customWidth="1"/>
    <col min="15" max="15" width="19.875" customWidth="1"/>
    <col min="16" max="16" width="20.5" customWidth="1"/>
    <col min="17" max="17" width="15" customWidth="1"/>
  </cols>
  <sheetData>
    <row r="1" spans="1:17" ht="33" x14ac:dyDescent="0.3">
      <c r="A1" s="1" t="s">
        <v>0</v>
      </c>
      <c r="B1" s="2"/>
      <c r="C1" s="2"/>
      <c r="D1" s="2"/>
      <c r="E1" s="2"/>
      <c r="F1" s="2"/>
      <c r="G1" s="2"/>
      <c r="H1" s="2"/>
      <c r="J1" s="3" t="s">
        <v>1</v>
      </c>
      <c r="K1" t="s">
        <v>2</v>
      </c>
      <c r="L1" s="3" t="s">
        <v>3</v>
      </c>
      <c r="M1" s="3" t="s">
        <v>4</v>
      </c>
      <c r="O1" s="3" t="s">
        <v>5</v>
      </c>
      <c r="P1" s="3" t="s">
        <v>6</v>
      </c>
      <c r="Q1" s="4" t="s">
        <v>7</v>
      </c>
    </row>
    <row r="2" spans="1:17" x14ac:dyDescent="0.3">
      <c r="B2" s="21" t="s">
        <v>8</v>
      </c>
      <c r="C2" s="21"/>
      <c r="D2" s="21"/>
      <c r="E2" s="21"/>
      <c r="F2" s="21"/>
      <c r="G2" s="21"/>
    </row>
    <row r="3" spans="1:17" x14ac:dyDescent="0.3">
      <c r="B3" s="21"/>
      <c r="C3" s="5" t="s">
        <v>9</v>
      </c>
      <c r="D3" s="6">
        <v>5</v>
      </c>
      <c r="E3" s="7" t="s">
        <v>10</v>
      </c>
      <c r="F3" s="8">
        <v>152603</v>
      </c>
      <c r="G3" s="9">
        <f>D3*F3</f>
        <v>763015</v>
      </c>
      <c r="J3" s="10">
        <v>114907</v>
      </c>
      <c r="K3">
        <v>20.3</v>
      </c>
      <c r="L3" s="10">
        <v>108369</v>
      </c>
      <c r="M3" s="10">
        <v>108304</v>
      </c>
      <c r="O3" s="10">
        <v>108369</v>
      </c>
      <c r="P3" s="10">
        <v>114907</v>
      </c>
      <c r="Q3">
        <f>P3/O3</f>
        <v>1.0603309064400337</v>
      </c>
    </row>
    <row r="4" spans="1:17" x14ac:dyDescent="0.3">
      <c r="B4" s="21"/>
      <c r="C4" s="5" t="s">
        <v>11</v>
      </c>
      <c r="D4" s="11">
        <v>5</v>
      </c>
      <c r="E4" s="7" t="s">
        <v>10</v>
      </c>
      <c r="F4" s="12">
        <v>140266</v>
      </c>
      <c r="G4" s="9">
        <f t="shared" ref="G4:G21" si="0">D4*F4</f>
        <v>701330</v>
      </c>
      <c r="J4" s="3">
        <v>119071</v>
      </c>
      <c r="K4">
        <v>32.5</v>
      </c>
      <c r="L4" s="3">
        <v>105663</v>
      </c>
      <c r="M4" s="3">
        <v>102098</v>
      </c>
      <c r="N4" s="2"/>
      <c r="O4" s="3">
        <v>105663</v>
      </c>
      <c r="P4" s="3">
        <v>119071</v>
      </c>
      <c r="Q4">
        <f t="shared" ref="Q4:Q7" si="1">P4/O4</f>
        <v>1.1268939931669553</v>
      </c>
    </row>
    <row r="5" spans="1:17" x14ac:dyDescent="0.3">
      <c r="B5" s="21"/>
      <c r="C5" s="5" t="s">
        <v>12</v>
      </c>
      <c r="D5" s="11">
        <v>5</v>
      </c>
      <c r="E5" s="7" t="s">
        <v>10</v>
      </c>
      <c r="F5" s="12">
        <v>131230</v>
      </c>
      <c r="G5" s="9">
        <f t="shared" si="0"/>
        <v>656150</v>
      </c>
      <c r="J5" s="3">
        <v>97128</v>
      </c>
      <c r="K5">
        <v>21.7</v>
      </c>
      <c r="L5" s="3">
        <v>94070</v>
      </c>
      <c r="M5" s="3">
        <v>94186</v>
      </c>
      <c r="N5" s="2"/>
      <c r="O5" s="3">
        <v>94070</v>
      </c>
      <c r="P5" s="3">
        <v>97128</v>
      </c>
      <c r="Q5">
        <f t="shared" si="1"/>
        <v>1.0325077070266822</v>
      </c>
    </row>
    <row r="6" spans="1:17" x14ac:dyDescent="0.3">
      <c r="B6" s="21"/>
      <c r="C6" s="5" t="s">
        <v>13</v>
      </c>
      <c r="D6" s="6">
        <v>5</v>
      </c>
      <c r="E6" s="7" t="s">
        <v>10</v>
      </c>
      <c r="F6" s="12">
        <v>147503</v>
      </c>
      <c r="G6" s="9">
        <f t="shared" si="0"/>
        <v>737515</v>
      </c>
      <c r="J6" s="3">
        <v>111200</v>
      </c>
      <c r="K6">
        <v>26.6</v>
      </c>
      <c r="L6" s="3">
        <v>102665</v>
      </c>
      <c r="M6" s="3">
        <v>102934</v>
      </c>
      <c r="N6" s="2"/>
      <c r="O6" s="3">
        <v>102665</v>
      </c>
      <c r="P6" s="3">
        <v>111200</v>
      </c>
      <c r="Q6">
        <f t="shared" si="1"/>
        <v>1.0831344664686116</v>
      </c>
    </row>
    <row r="7" spans="1:17" x14ac:dyDescent="0.3">
      <c r="B7" s="21"/>
      <c r="C7" s="5" t="s">
        <v>14</v>
      </c>
      <c r="D7" s="11">
        <v>5</v>
      </c>
      <c r="E7" s="7" t="s">
        <v>10</v>
      </c>
      <c r="F7" s="12">
        <v>132103</v>
      </c>
      <c r="G7" s="9">
        <f t="shared" si="0"/>
        <v>660515</v>
      </c>
      <c r="J7" s="3">
        <v>93090</v>
      </c>
      <c r="K7">
        <v>22.8</v>
      </c>
      <c r="L7" s="3">
        <v>92104</v>
      </c>
      <c r="M7" s="3">
        <v>91781</v>
      </c>
      <c r="N7" s="2"/>
      <c r="O7" s="3">
        <v>92104</v>
      </c>
      <c r="P7" s="3">
        <v>93090</v>
      </c>
      <c r="Q7">
        <f t="shared" si="1"/>
        <v>1.0107052896725441</v>
      </c>
    </row>
    <row r="8" spans="1:17" x14ac:dyDescent="0.3">
      <c r="B8" s="21"/>
      <c r="C8" s="5" t="s">
        <v>15</v>
      </c>
      <c r="D8" s="11">
        <v>5</v>
      </c>
      <c r="E8" s="7" t="s">
        <v>10</v>
      </c>
      <c r="F8" s="12">
        <v>143134</v>
      </c>
      <c r="G8" s="9">
        <f t="shared" si="0"/>
        <v>715670</v>
      </c>
      <c r="J8" s="10">
        <v>102320</v>
      </c>
      <c r="K8">
        <v>19.600000000000001</v>
      </c>
      <c r="L8" s="10">
        <v>100296</v>
      </c>
      <c r="M8" s="10">
        <v>100045</v>
      </c>
      <c r="O8" s="10">
        <v>100296</v>
      </c>
      <c r="P8" s="10">
        <v>102320</v>
      </c>
      <c r="Q8">
        <f>P8/O8</f>
        <v>1.0201802664114221</v>
      </c>
    </row>
    <row r="9" spans="1:17" x14ac:dyDescent="0.3">
      <c r="B9" s="21"/>
      <c r="C9" s="5" t="s">
        <v>16</v>
      </c>
      <c r="D9" s="11">
        <v>5</v>
      </c>
      <c r="E9" s="7" t="s">
        <v>10</v>
      </c>
      <c r="F9" s="12">
        <v>173311</v>
      </c>
      <c r="G9" s="9">
        <f t="shared" si="0"/>
        <v>866555</v>
      </c>
      <c r="J9" s="10">
        <v>134277</v>
      </c>
      <c r="K9">
        <v>10.3</v>
      </c>
      <c r="L9" s="10">
        <v>124604</v>
      </c>
      <c r="M9" s="10">
        <v>123954</v>
      </c>
      <c r="O9" s="10">
        <v>124604</v>
      </c>
      <c r="P9" s="10">
        <v>134277</v>
      </c>
      <c r="Q9">
        <f>P9/O9</f>
        <v>1.0776299316233828</v>
      </c>
    </row>
    <row r="10" spans="1:17" x14ac:dyDescent="0.3">
      <c r="B10" s="21"/>
      <c r="C10" s="5" t="s">
        <v>17</v>
      </c>
      <c r="D10" s="11">
        <v>5</v>
      </c>
      <c r="E10" s="7" t="s">
        <v>10</v>
      </c>
      <c r="F10" s="12">
        <v>150801</v>
      </c>
      <c r="G10" s="9">
        <f t="shared" si="0"/>
        <v>754005</v>
      </c>
      <c r="L10" s="10">
        <v>94111</v>
      </c>
      <c r="M10" s="10">
        <v>94218</v>
      </c>
    </row>
    <row r="11" spans="1:17" x14ac:dyDescent="0.3">
      <c r="B11" s="21"/>
      <c r="C11" s="5" t="s">
        <v>18</v>
      </c>
      <c r="D11" s="11">
        <v>25</v>
      </c>
      <c r="E11" s="7" t="s">
        <v>10</v>
      </c>
      <c r="F11" s="12">
        <v>118446</v>
      </c>
      <c r="G11" s="9">
        <f t="shared" si="0"/>
        <v>2961150</v>
      </c>
      <c r="J11" s="3">
        <v>86303</v>
      </c>
      <c r="K11">
        <v>10.9</v>
      </c>
      <c r="L11" s="3">
        <v>84618</v>
      </c>
      <c r="M11" s="3">
        <v>84303</v>
      </c>
      <c r="N11" s="2"/>
      <c r="O11" s="3">
        <v>84618</v>
      </c>
      <c r="P11" s="3">
        <v>86303</v>
      </c>
      <c r="Q11">
        <f t="shared" ref="Q11:Q20" si="2">P11/O11</f>
        <v>1.019913020870264</v>
      </c>
    </row>
    <row r="12" spans="1:17" x14ac:dyDescent="0.3">
      <c r="B12" s="21"/>
      <c r="C12" s="5" t="s">
        <v>19</v>
      </c>
      <c r="D12" s="11">
        <v>10</v>
      </c>
      <c r="E12" s="7" t="s">
        <v>10</v>
      </c>
      <c r="F12" s="12">
        <v>166124</v>
      </c>
      <c r="G12" s="9">
        <f t="shared" si="0"/>
        <v>1661240</v>
      </c>
      <c r="J12" s="10">
        <v>122927</v>
      </c>
      <c r="K12">
        <v>22.6</v>
      </c>
      <c r="L12" s="10">
        <v>115359</v>
      </c>
      <c r="M12" s="10">
        <v>116137</v>
      </c>
      <c r="O12" s="10">
        <v>115359</v>
      </c>
      <c r="P12" s="10">
        <v>122927</v>
      </c>
      <c r="Q12">
        <f t="shared" si="2"/>
        <v>1.0656038973985558</v>
      </c>
    </row>
    <row r="13" spans="1:17" x14ac:dyDescent="0.3">
      <c r="B13" s="21"/>
      <c r="C13" s="5" t="s">
        <v>20</v>
      </c>
      <c r="D13" s="11">
        <v>5</v>
      </c>
      <c r="E13" s="7" t="s">
        <v>10</v>
      </c>
      <c r="F13" s="12">
        <v>165738</v>
      </c>
      <c r="G13" s="9">
        <f t="shared" si="0"/>
        <v>828690</v>
      </c>
      <c r="J13" s="10">
        <v>110067</v>
      </c>
      <c r="K13">
        <v>9.9</v>
      </c>
      <c r="L13" s="10">
        <v>119406</v>
      </c>
      <c r="M13" s="10">
        <v>117429</v>
      </c>
      <c r="O13" s="10">
        <v>119406</v>
      </c>
      <c r="P13" s="10">
        <v>110067</v>
      </c>
      <c r="Q13">
        <f t="shared" si="2"/>
        <v>0.92178784985679107</v>
      </c>
    </row>
    <row r="14" spans="1:17" x14ac:dyDescent="0.3">
      <c r="B14" s="21"/>
      <c r="C14" s="5" t="s">
        <v>21</v>
      </c>
      <c r="D14" s="11">
        <v>65</v>
      </c>
      <c r="E14" s="7" t="s">
        <v>10</v>
      </c>
      <c r="F14" s="12">
        <v>123826</v>
      </c>
      <c r="G14" s="9">
        <f t="shared" si="0"/>
        <v>8048690</v>
      </c>
      <c r="J14" s="10">
        <v>92152</v>
      </c>
      <c r="K14">
        <v>19.3</v>
      </c>
      <c r="L14" s="10">
        <v>88920</v>
      </c>
      <c r="M14" s="10">
        <v>88369</v>
      </c>
      <c r="O14" s="10">
        <v>88920</v>
      </c>
      <c r="P14" s="10">
        <v>92152</v>
      </c>
      <c r="Q14">
        <f t="shared" si="2"/>
        <v>1.0363472784525416</v>
      </c>
    </row>
    <row r="15" spans="1:17" x14ac:dyDescent="0.3">
      <c r="B15" s="21"/>
      <c r="C15" s="5" t="s">
        <v>22</v>
      </c>
      <c r="D15" s="11">
        <v>5</v>
      </c>
      <c r="E15" s="7" t="s">
        <v>10</v>
      </c>
      <c r="F15" s="12">
        <v>146258</v>
      </c>
      <c r="G15" s="9">
        <f t="shared" si="0"/>
        <v>731290</v>
      </c>
      <c r="J15" s="10">
        <v>102095</v>
      </c>
      <c r="K15">
        <v>23.5</v>
      </c>
      <c r="L15" s="10">
        <v>99374</v>
      </c>
      <c r="M15" s="10">
        <v>99621</v>
      </c>
      <c r="O15" s="10">
        <v>99374</v>
      </c>
      <c r="P15" s="10">
        <v>102095</v>
      </c>
      <c r="Q15">
        <f t="shared" si="2"/>
        <v>1.027381407611649</v>
      </c>
    </row>
    <row r="16" spans="1:17" x14ac:dyDescent="0.3">
      <c r="B16" s="21"/>
      <c r="C16" s="5" t="s">
        <v>23</v>
      </c>
      <c r="D16" s="11">
        <v>5</v>
      </c>
      <c r="E16" s="7" t="s">
        <v>10</v>
      </c>
      <c r="F16" s="12">
        <v>125050</v>
      </c>
      <c r="G16" s="9">
        <f t="shared" si="0"/>
        <v>625250</v>
      </c>
      <c r="J16" s="10">
        <v>95390</v>
      </c>
      <c r="K16">
        <v>18.7</v>
      </c>
      <c r="L16" s="10">
        <v>92661</v>
      </c>
      <c r="M16" s="10">
        <v>90673</v>
      </c>
      <c r="O16" s="10">
        <v>92661</v>
      </c>
      <c r="P16" s="10">
        <v>95390</v>
      </c>
      <c r="Q16">
        <f t="shared" si="2"/>
        <v>1.0294514412751858</v>
      </c>
    </row>
    <row r="17" spans="2:17" x14ac:dyDescent="0.3">
      <c r="B17" s="21"/>
      <c r="C17" s="5" t="s">
        <v>24</v>
      </c>
      <c r="D17" s="11">
        <v>10</v>
      </c>
      <c r="E17" s="7" t="s">
        <v>10</v>
      </c>
      <c r="F17" s="12">
        <v>137069</v>
      </c>
      <c r="G17" s="9">
        <f t="shared" si="0"/>
        <v>1370690</v>
      </c>
      <c r="J17" s="10">
        <v>99382</v>
      </c>
      <c r="K17">
        <v>17.2</v>
      </c>
      <c r="L17" s="10">
        <v>95201</v>
      </c>
      <c r="M17" s="10">
        <v>95246</v>
      </c>
      <c r="O17" s="10">
        <v>95201</v>
      </c>
      <c r="P17" s="10">
        <v>99382</v>
      </c>
      <c r="Q17">
        <f t="shared" si="2"/>
        <v>1.043917605907501</v>
      </c>
    </row>
    <row r="18" spans="2:17" x14ac:dyDescent="0.3">
      <c r="B18" s="21"/>
      <c r="C18" s="5" t="s">
        <v>25</v>
      </c>
      <c r="D18" s="11">
        <v>5</v>
      </c>
      <c r="E18" s="7" t="s">
        <v>10</v>
      </c>
      <c r="F18" s="12">
        <v>123725</v>
      </c>
      <c r="G18" s="9">
        <f t="shared" si="0"/>
        <v>618625</v>
      </c>
      <c r="J18" s="10">
        <v>88931</v>
      </c>
      <c r="K18">
        <v>6.1</v>
      </c>
      <c r="L18" s="10">
        <v>92276</v>
      </c>
      <c r="M18" s="10">
        <v>89554</v>
      </c>
      <c r="O18" s="10">
        <v>92276</v>
      </c>
      <c r="P18" s="10">
        <v>88931</v>
      </c>
      <c r="Q18">
        <f t="shared" si="2"/>
        <v>0.96375005418527027</v>
      </c>
    </row>
    <row r="19" spans="2:17" x14ac:dyDescent="0.3">
      <c r="B19" s="21"/>
      <c r="C19" s="5" t="s">
        <v>26</v>
      </c>
      <c r="D19" s="13">
        <v>5</v>
      </c>
      <c r="E19" s="14" t="s">
        <v>10</v>
      </c>
      <c r="F19" s="12">
        <v>151511</v>
      </c>
      <c r="G19" s="9">
        <f t="shared" si="0"/>
        <v>757555</v>
      </c>
      <c r="J19">
        <v>99668</v>
      </c>
      <c r="K19">
        <v>16.5</v>
      </c>
      <c r="L19">
        <v>93364</v>
      </c>
      <c r="M19">
        <v>93364</v>
      </c>
      <c r="O19">
        <v>93364</v>
      </c>
      <c r="P19">
        <v>99668</v>
      </c>
      <c r="Q19">
        <f t="shared" si="2"/>
        <v>1.0675206717792725</v>
      </c>
    </row>
    <row r="20" spans="2:17" x14ac:dyDescent="0.3">
      <c r="B20" s="21"/>
      <c r="C20" s="15" t="s">
        <v>27</v>
      </c>
      <c r="D20" s="13">
        <v>25</v>
      </c>
      <c r="E20" s="14" t="s">
        <v>10</v>
      </c>
      <c r="F20" s="12">
        <v>163359</v>
      </c>
      <c r="G20" s="9">
        <f t="shared" si="0"/>
        <v>4083975</v>
      </c>
      <c r="J20">
        <v>93800</v>
      </c>
      <c r="K20">
        <v>9.6999999999999993</v>
      </c>
      <c r="L20">
        <v>87218</v>
      </c>
      <c r="O20">
        <v>87218</v>
      </c>
      <c r="P20">
        <v>93800</v>
      </c>
      <c r="Q20">
        <f t="shared" si="2"/>
        <v>1.0754660735169346</v>
      </c>
    </row>
    <row r="21" spans="2:17" x14ac:dyDescent="0.3">
      <c r="B21" s="21"/>
      <c r="C21" s="5" t="s">
        <v>28</v>
      </c>
      <c r="D21" s="13">
        <v>5</v>
      </c>
      <c r="E21" s="14" t="s">
        <v>10</v>
      </c>
      <c r="F21" s="12">
        <v>190693</v>
      </c>
      <c r="G21" s="9">
        <f t="shared" si="0"/>
        <v>953465</v>
      </c>
      <c r="L21" s="10">
        <v>134143</v>
      </c>
      <c r="M21" s="10">
        <v>134262</v>
      </c>
    </row>
    <row r="22" spans="2:17" x14ac:dyDescent="0.3">
      <c r="B22" s="21"/>
      <c r="C22" s="5" t="s">
        <v>29</v>
      </c>
      <c r="D22" s="13">
        <v>10</v>
      </c>
      <c r="E22" s="14" t="s">
        <v>10</v>
      </c>
      <c r="F22" s="12">
        <v>183153</v>
      </c>
      <c r="G22" s="9">
        <f>D22*F22</f>
        <v>1831530</v>
      </c>
      <c r="J22" s="10">
        <v>131943</v>
      </c>
      <c r="K22">
        <v>19.100000000000001</v>
      </c>
      <c r="L22" s="10">
        <v>129650</v>
      </c>
      <c r="M22" s="10">
        <v>129046</v>
      </c>
      <c r="O22" s="10">
        <v>129650</v>
      </c>
      <c r="P22" s="10">
        <v>131943</v>
      </c>
      <c r="Q22">
        <f t="shared" ref="Q22" si="3">P22/O22</f>
        <v>1.017686077902044</v>
      </c>
    </row>
    <row r="23" spans="2:17" x14ac:dyDescent="0.3">
      <c r="B23" s="21"/>
      <c r="C23" s="5" t="s">
        <v>30</v>
      </c>
      <c r="D23" s="13">
        <v>15</v>
      </c>
      <c r="E23" s="14" t="s">
        <v>10</v>
      </c>
      <c r="F23" s="12">
        <v>173157</v>
      </c>
      <c r="G23" s="9">
        <f>D23*F23</f>
        <v>2597355</v>
      </c>
      <c r="J23" s="10">
        <v>125583</v>
      </c>
      <c r="K23">
        <v>25.7</v>
      </c>
      <c r="L23" s="10">
        <v>121072</v>
      </c>
      <c r="M23" s="10">
        <v>120898</v>
      </c>
      <c r="O23" s="10">
        <v>121072</v>
      </c>
      <c r="P23" s="10">
        <v>125583</v>
      </c>
      <c r="Q23">
        <v>1.037258821</v>
      </c>
    </row>
    <row r="24" spans="2:17" x14ac:dyDescent="0.3">
      <c r="B24" s="21"/>
      <c r="C24" s="5" t="s">
        <v>31</v>
      </c>
      <c r="D24" s="21"/>
      <c r="E24" s="21"/>
      <c r="F24" s="21"/>
      <c r="G24" s="21">
        <v>32924260</v>
      </c>
      <c r="I24" t="s">
        <v>63</v>
      </c>
      <c r="J24" s="3">
        <f>GEOMEAN(J2:J23)</f>
        <v>105390.73205897241</v>
      </c>
      <c r="K24">
        <f t="shared" ref="K24:Q24" si="4">GEOMEAN(K2:K23)</f>
        <v>17.200887541562984</v>
      </c>
      <c r="L24" s="3">
        <f t="shared" si="4"/>
        <v>102621.95237511676</v>
      </c>
      <c r="M24" s="3">
        <f t="shared" si="4"/>
        <v>102866.69004103226</v>
      </c>
      <c r="O24" s="3">
        <f t="shared" si="4"/>
        <v>101647.49992141545</v>
      </c>
      <c r="P24" s="3">
        <f t="shared" si="4"/>
        <v>105390.73205897241</v>
      </c>
      <c r="Q24" s="51">
        <f t="shared" si="4"/>
        <v>1.036825619315731</v>
      </c>
    </row>
  </sheetData>
  <phoneticPr fontId="3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C1" zoomScaleNormal="100" workbookViewId="0">
      <selection activeCell="Q22" sqref="Q22"/>
    </sheetView>
  </sheetViews>
  <sheetFormatPr defaultRowHeight="16.5" x14ac:dyDescent="0.3"/>
  <cols>
    <col min="3" max="3" width="22.875" customWidth="1"/>
    <col min="7" max="7" width="10.125" customWidth="1"/>
    <col min="10" max="10" width="18" customWidth="1"/>
    <col min="11" max="11" width="8.25" customWidth="1"/>
    <col min="12" max="12" width="18.125" customWidth="1"/>
    <col min="13" max="13" width="18.25" customWidth="1"/>
    <col min="15" max="15" width="20.5" customWidth="1"/>
    <col min="16" max="16" width="21.375" customWidth="1"/>
    <col min="17" max="17" width="16.75" customWidth="1"/>
  </cols>
  <sheetData>
    <row r="1" spans="1:17" ht="33" x14ac:dyDescent="0.3">
      <c r="A1" s="1" t="s">
        <v>32</v>
      </c>
      <c r="B1" s="2"/>
      <c r="C1" s="2"/>
      <c r="D1" s="2"/>
      <c r="E1" s="2"/>
      <c r="F1" s="2"/>
      <c r="G1" s="2"/>
      <c r="H1" s="2"/>
      <c r="J1" s="3" t="s">
        <v>1</v>
      </c>
      <c r="K1" t="s">
        <v>2</v>
      </c>
      <c r="L1" s="3" t="s">
        <v>3</v>
      </c>
      <c r="M1" s="3" t="s">
        <v>4</v>
      </c>
      <c r="O1" s="3" t="s">
        <v>5</v>
      </c>
      <c r="P1" s="3" t="s">
        <v>6</v>
      </c>
      <c r="Q1" s="4" t="s">
        <v>7</v>
      </c>
    </row>
    <row r="2" spans="1:17" x14ac:dyDescent="0.3">
      <c r="B2" s="21" t="s">
        <v>8</v>
      </c>
      <c r="C2" s="21"/>
      <c r="D2" s="21"/>
      <c r="E2" s="21"/>
      <c r="F2" s="21"/>
      <c r="G2" s="21"/>
    </row>
    <row r="3" spans="1:17" x14ac:dyDescent="0.3">
      <c r="B3" s="21"/>
      <c r="C3" s="16" t="s">
        <v>33</v>
      </c>
      <c r="D3" s="7">
        <v>14</v>
      </c>
      <c r="E3" s="7" t="s">
        <v>10</v>
      </c>
      <c r="F3" s="12">
        <v>183153</v>
      </c>
      <c r="G3" s="9">
        <v>2564142</v>
      </c>
      <c r="J3" s="10">
        <v>131943</v>
      </c>
      <c r="K3">
        <v>19.100000000000001</v>
      </c>
      <c r="L3" s="10">
        <v>129650</v>
      </c>
      <c r="M3" s="10">
        <v>129046</v>
      </c>
      <c r="O3" s="10">
        <v>129650</v>
      </c>
      <c r="P3" s="10">
        <v>131943</v>
      </c>
      <c r="Q3">
        <f t="shared" ref="Q3:Q7" si="0">P3/O3</f>
        <v>1.017686077902044</v>
      </c>
    </row>
    <row r="4" spans="1:17" x14ac:dyDescent="0.3">
      <c r="B4" s="21"/>
      <c r="C4" s="16" t="s">
        <v>11</v>
      </c>
      <c r="D4" s="11">
        <v>10</v>
      </c>
      <c r="E4" s="7" t="s">
        <v>10</v>
      </c>
      <c r="F4" s="12">
        <v>140266</v>
      </c>
      <c r="G4" s="9">
        <v>1402660</v>
      </c>
      <c r="J4" s="3">
        <v>119071</v>
      </c>
      <c r="K4">
        <v>32.5</v>
      </c>
      <c r="L4" s="3">
        <v>105663</v>
      </c>
      <c r="M4" s="3">
        <v>102098</v>
      </c>
      <c r="N4" s="2"/>
      <c r="O4" s="3">
        <v>105663</v>
      </c>
      <c r="P4" s="3">
        <v>119071</v>
      </c>
      <c r="Q4">
        <f t="shared" si="0"/>
        <v>1.1268939931669553</v>
      </c>
    </row>
    <row r="5" spans="1:17" x14ac:dyDescent="0.3">
      <c r="B5" s="21"/>
      <c r="C5" s="16" t="s">
        <v>12</v>
      </c>
      <c r="D5" s="11">
        <v>22</v>
      </c>
      <c r="E5" s="7" t="s">
        <v>10</v>
      </c>
      <c r="F5" s="12">
        <v>131230</v>
      </c>
      <c r="G5" s="9">
        <v>2887060</v>
      </c>
      <c r="J5" s="3">
        <v>97128</v>
      </c>
      <c r="K5">
        <v>21.7</v>
      </c>
      <c r="L5" s="3">
        <v>94070</v>
      </c>
      <c r="M5" s="3">
        <v>94186</v>
      </c>
      <c r="N5" s="2"/>
      <c r="O5" s="3">
        <v>94070</v>
      </c>
      <c r="P5" s="3">
        <v>97128</v>
      </c>
      <c r="Q5">
        <f t="shared" si="0"/>
        <v>1.0325077070266822</v>
      </c>
    </row>
    <row r="6" spans="1:17" x14ac:dyDescent="0.3">
      <c r="B6" s="21"/>
      <c r="C6" s="16" t="s">
        <v>13</v>
      </c>
      <c r="D6" s="11">
        <v>28</v>
      </c>
      <c r="E6" s="7" t="s">
        <v>10</v>
      </c>
      <c r="F6" s="12">
        <v>147503</v>
      </c>
      <c r="G6" s="9">
        <v>4130084</v>
      </c>
      <c r="J6" s="3">
        <v>111200</v>
      </c>
      <c r="K6">
        <v>26.6</v>
      </c>
      <c r="L6" s="3">
        <v>102665</v>
      </c>
      <c r="M6" s="3">
        <v>102934</v>
      </c>
      <c r="N6" s="2"/>
      <c r="O6" s="3">
        <v>102665</v>
      </c>
      <c r="P6" s="3">
        <v>111200</v>
      </c>
      <c r="Q6">
        <f t="shared" si="0"/>
        <v>1.0831344664686116</v>
      </c>
    </row>
    <row r="7" spans="1:17" x14ac:dyDescent="0.3">
      <c r="B7" s="21"/>
      <c r="C7" s="16" t="s">
        <v>14</v>
      </c>
      <c r="D7" s="6">
        <v>28</v>
      </c>
      <c r="E7" s="7" t="s">
        <v>10</v>
      </c>
      <c r="F7" s="12">
        <v>132103</v>
      </c>
      <c r="G7" s="9">
        <v>3698884</v>
      </c>
      <c r="J7" s="3">
        <v>93090</v>
      </c>
      <c r="K7">
        <v>22.8</v>
      </c>
      <c r="L7" s="3">
        <v>92104</v>
      </c>
      <c r="M7" s="3">
        <v>91781</v>
      </c>
      <c r="N7" s="2"/>
      <c r="O7" s="3">
        <v>92104</v>
      </c>
      <c r="P7" s="3">
        <v>93090</v>
      </c>
      <c r="Q7">
        <f t="shared" si="0"/>
        <v>1.0107052896725441</v>
      </c>
    </row>
    <row r="8" spans="1:17" x14ac:dyDescent="0.3">
      <c r="B8" s="21"/>
      <c r="C8" s="16" t="s">
        <v>15</v>
      </c>
      <c r="D8" s="6">
        <v>24</v>
      </c>
      <c r="E8" s="7" t="s">
        <v>10</v>
      </c>
      <c r="F8" s="12">
        <v>143134</v>
      </c>
      <c r="G8" s="9">
        <v>3435216</v>
      </c>
      <c r="J8" s="10">
        <v>102320</v>
      </c>
      <c r="K8">
        <v>19.600000000000001</v>
      </c>
      <c r="L8" s="10">
        <v>100296</v>
      </c>
      <c r="M8" s="10">
        <v>100045</v>
      </c>
      <c r="O8" s="10">
        <v>100296</v>
      </c>
      <c r="P8" s="10">
        <v>102320</v>
      </c>
      <c r="Q8">
        <f>P8/O8</f>
        <v>1.0201802664114221</v>
      </c>
    </row>
    <row r="9" spans="1:17" x14ac:dyDescent="0.3">
      <c r="B9" s="21"/>
      <c r="C9" s="16" t="s">
        <v>16</v>
      </c>
      <c r="D9" s="11">
        <v>20</v>
      </c>
      <c r="E9" s="7" t="s">
        <v>10</v>
      </c>
      <c r="F9" s="12">
        <v>173311</v>
      </c>
      <c r="G9" s="9">
        <v>3466220</v>
      </c>
      <c r="J9" s="10">
        <v>134277</v>
      </c>
      <c r="K9">
        <v>10.3</v>
      </c>
      <c r="L9" s="10">
        <v>124604</v>
      </c>
      <c r="M9" s="10">
        <v>123954</v>
      </c>
      <c r="O9" s="10">
        <v>124604</v>
      </c>
      <c r="P9" s="10">
        <v>134277</v>
      </c>
      <c r="Q9">
        <f>P9/O9</f>
        <v>1.0776299316233828</v>
      </c>
    </row>
    <row r="10" spans="1:17" x14ac:dyDescent="0.3">
      <c r="B10" s="21"/>
      <c r="C10" s="16" t="s">
        <v>34</v>
      </c>
      <c r="D10" s="11">
        <v>8</v>
      </c>
      <c r="E10" s="7" t="s">
        <v>10</v>
      </c>
      <c r="F10" s="12">
        <v>150801</v>
      </c>
      <c r="G10" s="9">
        <v>1206408</v>
      </c>
      <c r="L10" s="10">
        <v>94111</v>
      </c>
      <c r="M10" s="10">
        <v>94218</v>
      </c>
    </row>
    <row r="11" spans="1:17" x14ac:dyDescent="0.3">
      <c r="B11" s="21"/>
      <c r="C11" s="16" t="s">
        <v>18</v>
      </c>
      <c r="D11" s="11">
        <v>154</v>
      </c>
      <c r="E11" s="7" t="s">
        <v>10</v>
      </c>
      <c r="F11" s="12">
        <v>118446</v>
      </c>
      <c r="G11" s="9">
        <v>18240684</v>
      </c>
      <c r="J11" s="3">
        <v>86303</v>
      </c>
      <c r="K11">
        <v>10.9</v>
      </c>
      <c r="L11" s="3">
        <v>84618</v>
      </c>
      <c r="M11" s="3">
        <v>84303</v>
      </c>
      <c r="N11" s="2"/>
      <c r="O11" s="3">
        <v>84618</v>
      </c>
      <c r="P11" s="3">
        <v>86303</v>
      </c>
      <c r="Q11">
        <f t="shared" ref="Q11" si="1">P11/O11</f>
        <v>1.019913020870264</v>
      </c>
    </row>
    <row r="12" spans="1:17" x14ac:dyDescent="0.3">
      <c r="B12" s="21"/>
      <c r="C12" s="16" t="s">
        <v>35</v>
      </c>
      <c r="D12" s="11">
        <v>10</v>
      </c>
      <c r="E12" s="7" t="s">
        <v>10</v>
      </c>
      <c r="F12" s="12">
        <v>140755</v>
      </c>
      <c r="G12" s="9">
        <v>1407550</v>
      </c>
      <c r="J12" s="10">
        <v>87085</v>
      </c>
      <c r="K12">
        <v>5.8</v>
      </c>
      <c r="L12" s="10">
        <v>94027</v>
      </c>
      <c r="M12" s="10">
        <v>86908</v>
      </c>
      <c r="O12" s="10">
        <v>94027</v>
      </c>
      <c r="P12" s="10">
        <v>87085</v>
      </c>
      <c r="Q12">
        <f>P12/O12</f>
        <v>0.92617014261860953</v>
      </c>
    </row>
    <row r="13" spans="1:17" x14ac:dyDescent="0.3">
      <c r="B13" s="21"/>
      <c r="C13" s="16" t="s">
        <v>20</v>
      </c>
      <c r="D13" s="11">
        <v>18</v>
      </c>
      <c r="E13" s="7" t="s">
        <v>10</v>
      </c>
      <c r="F13" s="12">
        <v>165738</v>
      </c>
      <c r="G13" s="9">
        <v>2983284</v>
      </c>
      <c r="J13" s="10">
        <v>110067</v>
      </c>
      <c r="K13">
        <v>9.9</v>
      </c>
      <c r="L13" s="10">
        <v>119406</v>
      </c>
      <c r="M13" s="10">
        <v>117429</v>
      </c>
      <c r="O13" s="10">
        <v>119406</v>
      </c>
      <c r="P13" s="10">
        <v>110067</v>
      </c>
      <c r="Q13">
        <f t="shared" ref="Q13:Q19" si="2">P13/O13</f>
        <v>0.92178784985679107</v>
      </c>
    </row>
    <row r="14" spans="1:17" x14ac:dyDescent="0.3">
      <c r="B14" s="21"/>
      <c r="C14" s="16" t="s">
        <v>21</v>
      </c>
      <c r="D14" s="11">
        <v>24</v>
      </c>
      <c r="E14" s="7" t="s">
        <v>10</v>
      </c>
      <c r="F14" s="12">
        <v>123826</v>
      </c>
      <c r="G14" s="9">
        <v>2971824</v>
      </c>
      <c r="J14" s="10">
        <v>102095</v>
      </c>
      <c r="K14">
        <v>23.5</v>
      </c>
      <c r="L14" s="10">
        <v>99374</v>
      </c>
      <c r="M14" s="10">
        <v>99621</v>
      </c>
      <c r="O14" s="10">
        <v>99374</v>
      </c>
      <c r="P14" s="10">
        <v>102095</v>
      </c>
      <c r="Q14">
        <f t="shared" si="2"/>
        <v>1.027381407611649</v>
      </c>
    </row>
    <row r="15" spans="1:17" x14ac:dyDescent="0.3">
      <c r="B15" s="21"/>
      <c r="C15" s="16" t="s">
        <v>22</v>
      </c>
      <c r="D15" s="11">
        <v>14</v>
      </c>
      <c r="E15" s="7" t="s">
        <v>10</v>
      </c>
      <c r="F15" s="12">
        <v>146258</v>
      </c>
      <c r="G15" s="9">
        <v>2047612</v>
      </c>
      <c r="J15" s="10">
        <v>95390</v>
      </c>
      <c r="K15">
        <v>18.7</v>
      </c>
      <c r="L15" s="10">
        <v>92661</v>
      </c>
      <c r="M15" s="10">
        <v>90673</v>
      </c>
      <c r="O15" s="10">
        <v>92661</v>
      </c>
      <c r="P15" s="10">
        <v>95390</v>
      </c>
      <c r="Q15">
        <f t="shared" si="2"/>
        <v>1.0294514412751858</v>
      </c>
    </row>
    <row r="16" spans="1:17" x14ac:dyDescent="0.3">
      <c r="B16" s="21"/>
      <c r="C16" s="16" t="s">
        <v>24</v>
      </c>
      <c r="D16" s="11">
        <v>10</v>
      </c>
      <c r="E16" s="7" t="s">
        <v>10</v>
      </c>
      <c r="F16" s="12">
        <v>137069</v>
      </c>
      <c r="G16" s="9">
        <v>1370690</v>
      </c>
      <c r="J16" s="10">
        <v>99382</v>
      </c>
      <c r="K16">
        <v>17.2</v>
      </c>
      <c r="L16" s="10">
        <v>95201</v>
      </c>
      <c r="M16" s="10">
        <v>95246</v>
      </c>
      <c r="O16" s="10">
        <v>95201</v>
      </c>
      <c r="P16" s="10">
        <v>99382</v>
      </c>
      <c r="Q16">
        <f t="shared" si="2"/>
        <v>1.043917605907501</v>
      </c>
    </row>
    <row r="17" spans="2:17" x14ac:dyDescent="0.3">
      <c r="B17" s="21"/>
      <c r="C17" s="16" t="s">
        <v>36</v>
      </c>
      <c r="D17" s="11">
        <v>14</v>
      </c>
      <c r="E17" s="7" t="s">
        <v>10</v>
      </c>
      <c r="F17" s="12">
        <v>123725</v>
      </c>
      <c r="G17" s="9">
        <v>1732150</v>
      </c>
      <c r="J17" s="10">
        <v>88931</v>
      </c>
      <c r="K17">
        <v>6.1</v>
      </c>
      <c r="L17" s="10">
        <v>92276</v>
      </c>
      <c r="M17" s="10">
        <v>89554</v>
      </c>
      <c r="O17" s="10">
        <v>92276</v>
      </c>
      <c r="P17" s="10">
        <v>88931</v>
      </c>
      <c r="Q17">
        <f t="shared" si="2"/>
        <v>0.96375005418527027</v>
      </c>
    </row>
    <row r="18" spans="2:17" x14ac:dyDescent="0.3">
      <c r="B18" s="21"/>
      <c r="C18" s="16" t="s">
        <v>37</v>
      </c>
      <c r="D18" s="11">
        <v>12</v>
      </c>
      <c r="E18" s="7" t="s">
        <v>10</v>
      </c>
      <c r="F18" s="12">
        <v>151511</v>
      </c>
      <c r="G18" s="9">
        <v>1818132</v>
      </c>
      <c r="J18">
        <v>99668</v>
      </c>
      <c r="K18">
        <v>16.5</v>
      </c>
      <c r="L18">
        <v>93364</v>
      </c>
      <c r="M18">
        <v>93364</v>
      </c>
      <c r="O18">
        <v>93364</v>
      </c>
      <c r="P18">
        <v>99668</v>
      </c>
      <c r="Q18">
        <f t="shared" si="2"/>
        <v>1.0675206717792725</v>
      </c>
    </row>
    <row r="19" spans="2:17" x14ac:dyDescent="0.3">
      <c r="B19" s="21"/>
      <c r="C19" s="17" t="s">
        <v>27</v>
      </c>
      <c r="D19" s="11">
        <v>48</v>
      </c>
      <c r="E19" s="7" t="s">
        <v>10</v>
      </c>
      <c r="F19" s="12">
        <v>163359</v>
      </c>
      <c r="G19" s="9">
        <v>7841232</v>
      </c>
      <c r="J19">
        <v>93800</v>
      </c>
      <c r="K19">
        <v>9.6999999999999993</v>
      </c>
      <c r="L19">
        <v>87218</v>
      </c>
      <c r="O19">
        <v>87218</v>
      </c>
      <c r="P19">
        <v>93800</v>
      </c>
      <c r="Q19">
        <f t="shared" si="2"/>
        <v>1.0754660735169346</v>
      </c>
    </row>
    <row r="20" spans="2:17" x14ac:dyDescent="0.3">
      <c r="B20" s="21"/>
      <c r="C20" s="17" t="s">
        <v>28</v>
      </c>
      <c r="D20" s="11">
        <v>8</v>
      </c>
      <c r="E20" s="7" t="s">
        <v>10</v>
      </c>
      <c r="F20" s="12">
        <v>190693</v>
      </c>
      <c r="G20" s="9">
        <v>1525544</v>
      </c>
      <c r="L20" s="10">
        <v>134143</v>
      </c>
      <c r="M20" s="10">
        <v>134262</v>
      </c>
    </row>
    <row r="21" spans="2:17" x14ac:dyDescent="0.3">
      <c r="B21" s="21"/>
      <c r="C21" s="17" t="s">
        <v>30</v>
      </c>
      <c r="D21" s="11">
        <v>52</v>
      </c>
      <c r="E21" s="7" t="s">
        <v>10</v>
      </c>
      <c r="F21" s="12">
        <v>173157</v>
      </c>
      <c r="G21" s="9">
        <v>9004164</v>
      </c>
      <c r="J21" s="10">
        <v>125583</v>
      </c>
      <c r="K21">
        <v>25.7</v>
      </c>
      <c r="L21" s="10">
        <v>121072</v>
      </c>
      <c r="M21" s="10">
        <v>120898</v>
      </c>
      <c r="O21" s="10">
        <v>121072</v>
      </c>
      <c r="P21" s="10">
        <v>125583</v>
      </c>
      <c r="Q21">
        <v>1.037258821</v>
      </c>
    </row>
    <row r="22" spans="2:17" x14ac:dyDescent="0.3">
      <c r="I22" t="s">
        <v>63</v>
      </c>
      <c r="J22" s="3">
        <f>GEOMEAN(J3:J21)</f>
        <v>103565.97719805928</v>
      </c>
      <c r="K22" s="4">
        <f t="shared" ref="K22:Q22" si="3">GEOMEAN(K3:K21)</f>
        <v>15.618212315586122</v>
      </c>
      <c r="L22" s="3">
        <f t="shared" si="3"/>
        <v>101999.24649868009</v>
      </c>
      <c r="M22" s="3">
        <f t="shared" si="3"/>
        <v>101789.3225187697</v>
      </c>
      <c r="N22" s="3"/>
      <c r="O22" s="3">
        <f t="shared" si="3"/>
        <v>100845.13124087264</v>
      </c>
      <c r="P22" s="3">
        <f t="shared" si="3"/>
        <v>103565.97719805928</v>
      </c>
      <c r="Q22" s="22">
        <f t="shared" si="3"/>
        <v>1.0269804394376658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zoomScaleNormal="100" workbookViewId="0">
      <selection activeCell="G16" sqref="G16"/>
    </sheetView>
  </sheetViews>
  <sheetFormatPr defaultRowHeight="16.5" x14ac:dyDescent="0.3"/>
  <cols>
    <col min="3" max="3" width="17.125" customWidth="1"/>
    <col min="7" max="7" width="9.625" style="3" bestFit="1" customWidth="1"/>
    <col min="10" max="10" width="17.875" customWidth="1"/>
    <col min="11" max="11" width="8.5" customWidth="1"/>
    <col min="12" max="12" width="18" customWidth="1"/>
    <col min="13" max="13" width="17.625" customWidth="1"/>
    <col min="15" max="15" width="20.375" customWidth="1"/>
    <col min="16" max="16" width="20.125" customWidth="1"/>
    <col min="17" max="18" width="15.875" customWidth="1"/>
  </cols>
  <sheetData>
    <row r="1" spans="1:17" ht="33" x14ac:dyDescent="0.3">
      <c r="A1" s="1" t="s">
        <v>38</v>
      </c>
      <c r="B1" s="2"/>
      <c r="C1" s="2"/>
      <c r="D1" s="2"/>
      <c r="E1" s="2"/>
      <c r="F1" s="2"/>
      <c r="G1" s="27"/>
      <c r="H1" s="2"/>
      <c r="J1" s="3" t="s">
        <v>1</v>
      </c>
      <c r="K1" t="s">
        <v>2</v>
      </c>
      <c r="L1" s="3" t="s">
        <v>3</v>
      </c>
      <c r="M1" s="3" t="s">
        <v>4</v>
      </c>
      <c r="O1" s="3" t="s">
        <v>5</v>
      </c>
      <c r="P1" s="3" t="s">
        <v>6</v>
      </c>
      <c r="Q1" s="4" t="s">
        <v>7</v>
      </c>
    </row>
    <row r="2" spans="1:17" x14ac:dyDescent="0.3">
      <c r="B2" s="23" t="s">
        <v>39</v>
      </c>
      <c r="C2" s="23"/>
      <c r="D2" s="23"/>
      <c r="E2" s="23"/>
      <c r="F2" s="23"/>
      <c r="G2" s="28"/>
    </row>
    <row r="3" spans="1:17" x14ac:dyDescent="0.3">
      <c r="B3" s="23"/>
      <c r="C3" s="24" t="s">
        <v>40</v>
      </c>
      <c r="D3" s="25">
        <v>25</v>
      </c>
      <c r="E3" s="25" t="s">
        <v>41</v>
      </c>
      <c r="F3" s="26">
        <v>281178</v>
      </c>
      <c r="G3" s="29">
        <f t="shared" ref="G3:G8" si="0">F3*D3</f>
        <v>7029450</v>
      </c>
      <c r="J3" s="52" t="s">
        <v>42</v>
      </c>
    </row>
    <row r="4" spans="1:17" x14ac:dyDescent="0.3">
      <c r="B4" s="23"/>
      <c r="C4" s="25" t="s">
        <v>43</v>
      </c>
      <c r="D4" s="25">
        <v>30</v>
      </c>
      <c r="E4" s="25" t="s">
        <v>41</v>
      </c>
      <c r="F4" s="26">
        <v>314191</v>
      </c>
      <c r="G4" s="29">
        <f t="shared" si="0"/>
        <v>9425730</v>
      </c>
      <c r="J4" s="52"/>
    </row>
    <row r="5" spans="1:17" x14ac:dyDescent="0.3">
      <c r="B5" s="23"/>
      <c r="C5" s="25" t="s">
        <v>44</v>
      </c>
      <c r="D5" s="25">
        <v>25</v>
      </c>
      <c r="E5" s="25" t="s">
        <v>41</v>
      </c>
      <c r="F5" s="26">
        <v>214514</v>
      </c>
      <c r="G5" s="29">
        <f t="shared" si="0"/>
        <v>5362850</v>
      </c>
      <c r="J5" s="52"/>
    </row>
    <row r="6" spans="1:17" x14ac:dyDescent="0.3">
      <c r="B6" s="23"/>
      <c r="C6" s="25" t="s">
        <v>45</v>
      </c>
      <c r="D6" s="25">
        <v>32</v>
      </c>
      <c r="E6" s="25" t="s">
        <v>41</v>
      </c>
      <c r="F6" s="26">
        <v>270739</v>
      </c>
      <c r="G6" s="29">
        <f t="shared" si="0"/>
        <v>8663648</v>
      </c>
      <c r="J6" s="52"/>
    </row>
    <row r="7" spans="1:17" x14ac:dyDescent="0.3">
      <c r="B7" s="23"/>
      <c r="C7" s="25" t="s">
        <v>46</v>
      </c>
      <c r="D7" s="25">
        <v>30</v>
      </c>
      <c r="E7" s="25" t="s">
        <v>41</v>
      </c>
      <c r="F7" s="26">
        <v>231180</v>
      </c>
      <c r="G7" s="29">
        <f t="shared" si="0"/>
        <v>6935400</v>
      </c>
      <c r="J7" s="52"/>
    </row>
    <row r="8" spans="1:17" x14ac:dyDescent="0.3">
      <c r="B8" s="23"/>
      <c r="C8" s="25" t="s">
        <v>47</v>
      </c>
      <c r="D8" s="25">
        <v>26</v>
      </c>
      <c r="E8" s="25" t="s">
        <v>41</v>
      </c>
      <c r="F8" s="26">
        <v>245830</v>
      </c>
      <c r="G8" s="29">
        <f t="shared" si="0"/>
        <v>6391580</v>
      </c>
      <c r="J8" s="52"/>
    </row>
    <row r="9" spans="1:17" x14ac:dyDescent="0.3">
      <c r="B9" s="23"/>
      <c r="C9" s="23"/>
      <c r="D9" s="23"/>
      <c r="E9" s="23"/>
      <c r="F9" s="23"/>
      <c r="G9" s="28">
        <v>43808658</v>
      </c>
      <c r="J9" s="52"/>
    </row>
    <row r="10" spans="1:17" x14ac:dyDescent="0.3">
      <c r="B10" s="23"/>
      <c r="C10" s="23"/>
      <c r="D10" s="23"/>
      <c r="E10" s="23"/>
      <c r="F10" s="23"/>
      <c r="G10" s="28"/>
      <c r="J10" s="52"/>
    </row>
    <row r="11" spans="1:17" x14ac:dyDescent="0.3">
      <c r="B11" s="23" t="s">
        <v>48</v>
      </c>
      <c r="C11" s="23"/>
      <c r="D11" s="23"/>
      <c r="E11" s="23"/>
      <c r="F11" s="23"/>
      <c r="G11" s="28"/>
      <c r="J11" s="52"/>
    </row>
    <row r="12" spans="1:17" x14ac:dyDescent="0.3">
      <c r="B12" s="23"/>
      <c r="C12" s="23" t="s">
        <v>40</v>
      </c>
      <c r="D12" s="23">
        <v>12</v>
      </c>
      <c r="E12" s="23" t="s">
        <v>10</v>
      </c>
      <c r="F12" s="23">
        <v>281178</v>
      </c>
      <c r="G12" s="28">
        <v>3374136</v>
      </c>
      <c r="J12" s="52"/>
    </row>
    <row r="13" spans="1:17" x14ac:dyDescent="0.3">
      <c r="B13" s="23"/>
      <c r="C13" s="23" t="s">
        <v>43</v>
      </c>
      <c r="D13" s="23">
        <v>28</v>
      </c>
      <c r="E13" s="23" t="s">
        <v>10</v>
      </c>
      <c r="F13" s="23">
        <v>314191</v>
      </c>
      <c r="G13" s="28">
        <v>8797348</v>
      </c>
      <c r="J13" s="52"/>
    </row>
    <row r="14" spans="1:17" x14ac:dyDescent="0.3">
      <c r="B14" s="23"/>
      <c r="C14" s="23" t="s">
        <v>44</v>
      </c>
      <c r="D14" s="23">
        <v>30</v>
      </c>
      <c r="E14" s="23" t="s">
        <v>10</v>
      </c>
      <c r="F14" s="23">
        <v>214514</v>
      </c>
      <c r="G14" s="28">
        <v>6435420</v>
      </c>
      <c r="J14" s="52"/>
    </row>
    <row r="15" spans="1:17" x14ac:dyDescent="0.3">
      <c r="B15" s="23"/>
      <c r="C15" s="23" t="s">
        <v>45</v>
      </c>
      <c r="D15" s="23">
        <v>30</v>
      </c>
      <c r="E15" s="23" t="s">
        <v>10</v>
      </c>
      <c r="F15" s="23">
        <v>270739</v>
      </c>
      <c r="G15" s="28">
        <v>8122170</v>
      </c>
      <c r="J15" s="52"/>
    </row>
    <row r="16" spans="1:17" x14ac:dyDescent="0.3">
      <c r="B16" s="23"/>
      <c r="C16" s="23" t="s">
        <v>46</v>
      </c>
      <c r="D16" s="23">
        <v>20</v>
      </c>
      <c r="E16" s="23" t="s">
        <v>10</v>
      </c>
      <c r="F16" s="23">
        <v>231180</v>
      </c>
      <c r="G16" s="28">
        <v>4623600</v>
      </c>
      <c r="J16" s="52"/>
    </row>
    <row r="17" spans="2:10" x14ac:dyDescent="0.3">
      <c r="B17" s="23"/>
      <c r="C17" s="23" t="s">
        <v>47</v>
      </c>
      <c r="D17" s="23">
        <v>25</v>
      </c>
      <c r="E17" s="23" t="s">
        <v>10</v>
      </c>
      <c r="F17" s="23">
        <v>245830</v>
      </c>
      <c r="G17" s="28">
        <v>6145750</v>
      </c>
      <c r="J17" s="52"/>
    </row>
    <row r="18" spans="2:10" x14ac:dyDescent="0.3">
      <c r="B18" s="23"/>
      <c r="C18" s="23" t="s">
        <v>49</v>
      </c>
      <c r="D18" s="23">
        <v>20</v>
      </c>
      <c r="E18" s="23" t="s">
        <v>10</v>
      </c>
      <c r="F18" s="23">
        <v>292773</v>
      </c>
      <c r="G18" s="28">
        <v>5855460</v>
      </c>
      <c r="J18" s="52"/>
    </row>
    <row r="19" spans="2:10" x14ac:dyDescent="0.3">
      <c r="B19" s="23"/>
      <c r="C19" s="23"/>
      <c r="D19" s="23"/>
      <c r="E19" s="23"/>
      <c r="F19" s="23"/>
      <c r="G19" s="28">
        <v>43353884</v>
      </c>
    </row>
  </sheetData>
  <mergeCells count="1">
    <mergeCell ref="J3:J18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opLeftCell="H1" workbookViewId="0">
      <selection activeCell="J1" sqref="J1"/>
    </sheetView>
  </sheetViews>
  <sheetFormatPr defaultRowHeight="16.5" x14ac:dyDescent="0.3"/>
  <cols>
    <col min="1" max="1" width="10.875" customWidth="1"/>
    <col min="3" max="3" width="15.125" customWidth="1"/>
    <col min="7" max="7" width="12.375" style="3" customWidth="1"/>
    <col min="8" max="8" width="9.5" customWidth="1"/>
    <col min="10" max="10" width="17.5" customWidth="1"/>
    <col min="12" max="12" width="18" customWidth="1"/>
    <col min="13" max="13" width="17.375" customWidth="1"/>
    <col min="15" max="15" width="19.75" customWidth="1"/>
    <col min="16" max="16" width="20" customWidth="1"/>
    <col min="17" max="17" width="15.125" customWidth="1"/>
  </cols>
  <sheetData>
    <row r="1" spans="1:17" ht="33" x14ac:dyDescent="0.3">
      <c r="A1" s="1" t="s">
        <v>50</v>
      </c>
      <c r="B1" s="2"/>
      <c r="C1" s="2"/>
      <c r="D1" s="2"/>
      <c r="E1" s="2"/>
      <c r="F1" s="2"/>
      <c r="G1" s="27"/>
      <c r="H1" s="2"/>
      <c r="J1" s="3" t="s">
        <v>1</v>
      </c>
      <c r="K1" t="s">
        <v>2</v>
      </c>
      <c r="L1" s="3" t="s">
        <v>3</v>
      </c>
      <c r="M1" s="3" t="s">
        <v>4</v>
      </c>
      <c r="O1" s="3" t="s">
        <v>5</v>
      </c>
      <c r="P1" s="3" t="s">
        <v>6</v>
      </c>
      <c r="Q1" s="4" t="s">
        <v>7</v>
      </c>
    </row>
    <row r="2" spans="1:17" x14ac:dyDescent="0.3">
      <c r="B2" s="23" t="s">
        <v>39</v>
      </c>
      <c r="C2" s="23"/>
      <c r="D2" s="23"/>
      <c r="E2" s="23"/>
      <c r="F2" s="23"/>
      <c r="G2" s="28"/>
    </row>
    <row r="3" spans="1:17" x14ac:dyDescent="0.3">
      <c r="B3" s="23"/>
      <c r="C3" s="30" t="s">
        <v>51</v>
      </c>
      <c r="D3" s="31">
        <v>220</v>
      </c>
      <c r="E3" s="32" t="s">
        <v>10</v>
      </c>
      <c r="F3" s="33">
        <v>90673</v>
      </c>
      <c r="G3" s="46">
        <f>D3*F3</f>
        <v>19948060</v>
      </c>
      <c r="H3" s="18"/>
      <c r="J3" s="10">
        <v>95390</v>
      </c>
      <c r="K3">
        <v>18.7</v>
      </c>
      <c r="L3" s="10">
        <v>92661</v>
      </c>
      <c r="M3" s="10">
        <v>90673</v>
      </c>
      <c r="O3" s="10">
        <v>92661</v>
      </c>
      <c r="P3" s="10">
        <v>95390</v>
      </c>
      <c r="Q3">
        <f>P3/O3</f>
        <v>1.0294514412751858</v>
      </c>
    </row>
    <row r="4" spans="1:17" x14ac:dyDescent="0.3">
      <c r="B4" s="23"/>
      <c r="C4" s="30" t="s">
        <v>52</v>
      </c>
      <c r="D4" s="31">
        <v>24</v>
      </c>
      <c r="E4" s="32" t="s">
        <v>10</v>
      </c>
      <c r="F4" s="33">
        <v>99621</v>
      </c>
      <c r="G4" s="46">
        <f>D4*F4</f>
        <v>2390904</v>
      </c>
      <c r="H4" s="18"/>
    </row>
    <row r="5" spans="1:17" x14ac:dyDescent="0.3">
      <c r="B5" s="23"/>
      <c r="C5" s="30" t="s">
        <v>53</v>
      </c>
      <c r="D5" s="31">
        <v>40</v>
      </c>
      <c r="E5" s="32" t="s">
        <v>10</v>
      </c>
      <c r="F5" s="33">
        <v>102934</v>
      </c>
      <c r="G5" s="46">
        <f>D5*F5</f>
        <v>4117360</v>
      </c>
      <c r="H5" s="18"/>
      <c r="J5" s="3">
        <v>111200</v>
      </c>
      <c r="K5">
        <v>26.6</v>
      </c>
      <c r="L5" s="3">
        <v>102665</v>
      </c>
      <c r="M5" s="3">
        <v>102934</v>
      </c>
      <c r="N5" s="2"/>
      <c r="O5" s="3">
        <v>102665</v>
      </c>
      <c r="P5" s="3">
        <v>111200</v>
      </c>
      <c r="Q5">
        <f t="shared" ref="Q5:Q6" si="0">P5/O5</f>
        <v>1.0831344664686116</v>
      </c>
    </row>
    <row r="6" spans="1:17" x14ac:dyDescent="0.3">
      <c r="B6" s="23"/>
      <c r="C6" s="30" t="s">
        <v>18</v>
      </c>
      <c r="D6" s="31">
        <v>1200</v>
      </c>
      <c r="E6" s="32" t="s">
        <v>10</v>
      </c>
      <c r="F6" s="33">
        <v>83529.600000000006</v>
      </c>
      <c r="G6" s="46">
        <f>D6*F6</f>
        <v>100235520</v>
      </c>
      <c r="H6" s="18"/>
      <c r="J6" s="3">
        <v>86303</v>
      </c>
      <c r="K6">
        <v>10.9</v>
      </c>
      <c r="L6" s="3">
        <v>84618</v>
      </c>
      <c r="M6" s="3">
        <v>84303</v>
      </c>
      <c r="N6" s="2"/>
      <c r="O6" s="3">
        <v>84618</v>
      </c>
      <c r="P6" s="3">
        <v>86303</v>
      </c>
      <c r="Q6">
        <f t="shared" si="0"/>
        <v>1.019913020870264</v>
      </c>
    </row>
    <row r="7" spans="1:17" x14ac:dyDescent="0.3">
      <c r="B7" s="23"/>
      <c r="C7" s="23"/>
      <c r="D7" s="23"/>
      <c r="E7" s="23"/>
      <c r="F7" s="23" t="s">
        <v>65</v>
      </c>
      <c r="G7" s="28">
        <v>126691844</v>
      </c>
    </row>
    <row r="8" spans="1:17" x14ac:dyDescent="0.3">
      <c r="B8" s="23"/>
      <c r="C8" s="23"/>
      <c r="D8" s="23"/>
      <c r="E8" s="23"/>
      <c r="F8" s="23"/>
      <c r="G8" s="28"/>
    </row>
    <row r="9" spans="1:17" x14ac:dyDescent="0.3">
      <c r="B9" s="23" t="s">
        <v>54</v>
      </c>
      <c r="C9" s="23"/>
      <c r="D9" s="23"/>
      <c r="E9" s="23"/>
      <c r="F9" s="23"/>
      <c r="G9" s="28"/>
      <c r="H9" s="20"/>
      <c r="I9" s="19"/>
    </row>
    <row r="10" spans="1:17" x14ac:dyDescent="0.3">
      <c r="B10" s="23"/>
      <c r="C10" s="34" t="s">
        <v>18</v>
      </c>
      <c r="D10" s="35">
        <v>270</v>
      </c>
      <c r="E10" s="36" t="s">
        <v>10</v>
      </c>
      <c r="F10" s="37">
        <v>84303</v>
      </c>
      <c r="G10" s="47">
        <v>22051814.400000002</v>
      </c>
      <c r="H10" s="20"/>
      <c r="I10" s="19"/>
      <c r="J10" s="3">
        <v>86303</v>
      </c>
      <c r="K10">
        <v>10.9</v>
      </c>
      <c r="L10" s="3">
        <v>84618</v>
      </c>
      <c r="M10" s="3">
        <v>84303</v>
      </c>
      <c r="N10" s="2"/>
      <c r="O10" s="3">
        <v>84618</v>
      </c>
      <c r="P10" s="3">
        <v>86303</v>
      </c>
      <c r="Q10">
        <f t="shared" ref="Q10" si="1">P10/O10</f>
        <v>1.019913020870264</v>
      </c>
    </row>
    <row r="11" spans="1:17" x14ac:dyDescent="0.3">
      <c r="B11" s="23"/>
      <c r="C11" s="23"/>
      <c r="D11" s="23"/>
      <c r="E11" s="23"/>
      <c r="F11" s="23" t="s">
        <v>65</v>
      </c>
      <c r="G11" s="47">
        <v>22051814.400000002</v>
      </c>
      <c r="H11" s="20"/>
      <c r="I11" s="19"/>
    </row>
    <row r="12" spans="1:17" x14ac:dyDescent="0.3">
      <c r="B12" s="23"/>
      <c r="C12" s="23"/>
      <c r="D12" s="23"/>
      <c r="E12" s="23"/>
      <c r="F12" s="23"/>
      <c r="G12" s="28"/>
    </row>
    <row r="13" spans="1:17" x14ac:dyDescent="0.3">
      <c r="B13" s="23" t="s">
        <v>55</v>
      </c>
      <c r="C13" s="23"/>
      <c r="D13" s="23"/>
      <c r="E13" s="23"/>
      <c r="F13" s="23"/>
      <c r="G13" s="28"/>
    </row>
    <row r="14" spans="1:17" x14ac:dyDescent="0.3">
      <c r="B14" s="23"/>
      <c r="C14" s="38" t="s">
        <v>20</v>
      </c>
      <c r="D14" s="38">
        <v>115</v>
      </c>
      <c r="E14" s="39" t="s">
        <v>10</v>
      </c>
      <c r="F14" s="40">
        <v>117429</v>
      </c>
      <c r="G14" s="48">
        <f>D14*F14</f>
        <v>13504335</v>
      </c>
      <c r="J14" s="10">
        <v>110067</v>
      </c>
      <c r="K14">
        <v>9.9</v>
      </c>
      <c r="L14" s="10">
        <v>119406</v>
      </c>
      <c r="M14" s="10">
        <v>117429</v>
      </c>
      <c r="O14" s="10">
        <v>119406</v>
      </c>
      <c r="P14" s="10">
        <v>110067</v>
      </c>
      <c r="Q14">
        <f t="shared" ref="Q14:Q15" si="2">P14/O14</f>
        <v>0.92178784985679107</v>
      </c>
    </row>
    <row r="15" spans="1:17" x14ac:dyDescent="0.3">
      <c r="B15" s="23"/>
      <c r="C15" s="38" t="s">
        <v>18</v>
      </c>
      <c r="D15" s="38">
        <v>70</v>
      </c>
      <c r="E15" s="39" t="s">
        <v>10</v>
      </c>
      <c r="F15" s="40">
        <v>84303</v>
      </c>
      <c r="G15" s="48">
        <f>D15*F15</f>
        <v>5901210</v>
      </c>
      <c r="J15" s="3">
        <v>86303</v>
      </c>
      <c r="K15">
        <v>10.9</v>
      </c>
      <c r="L15" s="3">
        <v>84618</v>
      </c>
      <c r="M15" s="3">
        <v>84303</v>
      </c>
      <c r="N15" s="2"/>
      <c r="O15" s="3">
        <v>84618</v>
      </c>
      <c r="P15" s="3">
        <v>86303</v>
      </c>
      <c r="Q15">
        <f t="shared" si="2"/>
        <v>1.019913020870264</v>
      </c>
    </row>
    <row r="16" spans="1:17" ht="24" x14ac:dyDescent="0.3">
      <c r="B16" s="23"/>
      <c r="C16" s="41" t="s">
        <v>56</v>
      </c>
      <c r="D16" s="38">
        <v>70</v>
      </c>
      <c r="E16" s="39" t="s">
        <v>10</v>
      </c>
      <c r="F16" s="40">
        <v>110136</v>
      </c>
      <c r="G16" s="48">
        <f>D16*F16</f>
        <v>7709520</v>
      </c>
      <c r="J16" s="10">
        <v>120888</v>
      </c>
      <c r="K16">
        <v>20.100000000000001</v>
      </c>
      <c r="L16" s="10">
        <v>112683</v>
      </c>
      <c r="M16" s="10">
        <v>110136</v>
      </c>
      <c r="O16" s="10">
        <v>112683</v>
      </c>
      <c r="P16" s="10">
        <v>120888</v>
      </c>
      <c r="Q16">
        <f>P16/O16</f>
        <v>1.0728148877825403</v>
      </c>
    </row>
    <row r="17" spans="2:17" x14ac:dyDescent="0.3">
      <c r="B17" s="23"/>
      <c r="C17" s="38" t="s">
        <v>57</v>
      </c>
      <c r="D17" s="38">
        <v>50</v>
      </c>
      <c r="E17" s="39" t="s">
        <v>10</v>
      </c>
      <c r="F17" s="40">
        <v>94218</v>
      </c>
      <c r="G17" s="48">
        <f>D17*F17</f>
        <v>4710900</v>
      </c>
    </row>
    <row r="18" spans="2:17" x14ac:dyDescent="0.3">
      <c r="B18" s="23"/>
      <c r="C18" s="23"/>
      <c r="D18" s="23"/>
      <c r="E18" s="23"/>
      <c r="F18" s="23" t="s">
        <v>64</v>
      </c>
      <c r="G18" s="49">
        <f>SUM(G14:G17)</f>
        <v>31825965</v>
      </c>
    </row>
    <row r="19" spans="2:17" x14ac:dyDescent="0.3">
      <c r="B19" s="23"/>
      <c r="C19" s="23"/>
      <c r="D19" s="23"/>
      <c r="E19" s="23"/>
      <c r="F19" s="23"/>
      <c r="G19" s="28"/>
    </row>
    <row r="20" spans="2:17" x14ac:dyDescent="0.3">
      <c r="B20" s="23" t="s">
        <v>58</v>
      </c>
      <c r="C20" s="23"/>
      <c r="D20" s="23"/>
      <c r="E20" s="23"/>
      <c r="F20" s="23"/>
      <c r="G20" s="28"/>
    </row>
    <row r="21" spans="2:17" x14ac:dyDescent="0.3">
      <c r="B21" s="23"/>
      <c r="C21" s="38" t="s">
        <v>59</v>
      </c>
      <c r="D21" s="42">
        <v>130</v>
      </c>
      <c r="E21" s="42" t="s">
        <v>10</v>
      </c>
      <c r="F21" s="43">
        <v>86908</v>
      </c>
      <c r="G21" s="48">
        <f>D21*F21</f>
        <v>11298040</v>
      </c>
      <c r="J21" s="10">
        <v>87085</v>
      </c>
      <c r="K21">
        <v>5.8</v>
      </c>
      <c r="L21">
        <v>94027</v>
      </c>
      <c r="M21" s="10">
        <v>86908</v>
      </c>
      <c r="O21">
        <v>94027</v>
      </c>
      <c r="P21" s="10">
        <v>87085</v>
      </c>
      <c r="Q21">
        <f>P21/O21</f>
        <v>0.92617014261860953</v>
      </c>
    </row>
    <row r="22" spans="2:17" x14ac:dyDescent="0.3">
      <c r="B22" s="23"/>
      <c r="C22" s="38" t="s">
        <v>60</v>
      </c>
      <c r="D22" s="42">
        <v>130</v>
      </c>
      <c r="E22" s="42" t="s">
        <v>10</v>
      </c>
      <c r="F22" s="43">
        <v>100127</v>
      </c>
      <c r="G22" s="48">
        <f>D22*F22</f>
        <v>13016510</v>
      </c>
      <c r="J22" s="10">
        <v>89995</v>
      </c>
      <c r="K22">
        <v>7</v>
      </c>
    </row>
    <row r="23" spans="2:17" x14ac:dyDescent="0.3">
      <c r="B23" s="23"/>
      <c r="C23" s="38" t="s">
        <v>18</v>
      </c>
      <c r="D23" s="42">
        <v>60</v>
      </c>
      <c r="E23" s="42" t="s">
        <v>10</v>
      </c>
      <c r="F23" s="43">
        <v>84303</v>
      </c>
      <c r="G23" s="48">
        <f>D23*F23</f>
        <v>5058180</v>
      </c>
      <c r="J23" s="3">
        <v>86303</v>
      </c>
      <c r="K23">
        <v>10.9</v>
      </c>
      <c r="L23" s="3">
        <v>84618</v>
      </c>
      <c r="M23" s="3">
        <v>84303</v>
      </c>
      <c r="N23" s="2"/>
      <c r="O23" s="3">
        <v>84618</v>
      </c>
      <c r="P23" s="3">
        <v>86303</v>
      </c>
      <c r="Q23">
        <f t="shared" ref="Q23" si="3">P23/O23</f>
        <v>1.019913020870264</v>
      </c>
    </row>
    <row r="24" spans="2:17" x14ac:dyDescent="0.3">
      <c r="B24" s="23"/>
      <c r="C24" s="23"/>
      <c r="D24" s="23"/>
      <c r="E24" s="23"/>
      <c r="F24" s="23" t="s">
        <v>64</v>
      </c>
      <c r="G24" s="49">
        <f>SUM(G21:G23)</f>
        <v>29372730</v>
      </c>
    </row>
    <row r="25" spans="2:17" x14ac:dyDescent="0.3">
      <c r="B25" s="23"/>
      <c r="C25" s="23"/>
      <c r="D25" s="23"/>
      <c r="E25" s="23"/>
      <c r="F25" s="23"/>
      <c r="G25" s="28"/>
    </row>
    <row r="26" spans="2:17" x14ac:dyDescent="0.3">
      <c r="B26" s="23" t="s">
        <v>61</v>
      </c>
      <c r="C26" s="23"/>
      <c r="D26" s="23"/>
      <c r="E26" s="23"/>
      <c r="F26" s="23"/>
      <c r="G26" s="28"/>
    </row>
    <row r="27" spans="2:17" x14ac:dyDescent="0.3">
      <c r="B27" s="23"/>
      <c r="C27" s="44" t="s">
        <v>34</v>
      </c>
      <c r="D27" s="38">
        <v>200</v>
      </c>
      <c r="E27" s="38" t="s">
        <v>10</v>
      </c>
      <c r="F27" s="45">
        <v>94218</v>
      </c>
      <c r="G27" s="50">
        <f>D27*F27</f>
        <v>18843600</v>
      </c>
      <c r="L27" s="10">
        <v>94111</v>
      </c>
      <c r="M27" s="10">
        <v>94218</v>
      </c>
    </row>
    <row r="28" spans="2:17" x14ac:dyDescent="0.3">
      <c r="B28" s="23"/>
      <c r="C28" s="44" t="s">
        <v>16</v>
      </c>
      <c r="D28" s="38">
        <v>190</v>
      </c>
      <c r="E28" s="38" t="s">
        <v>10</v>
      </c>
      <c r="F28" s="45">
        <v>123954</v>
      </c>
      <c r="G28" s="50">
        <f>D28*F28</f>
        <v>23551260</v>
      </c>
      <c r="J28" s="10">
        <v>134277</v>
      </c>
      <c r="K28">
        <v>10.3</v>
      </c>
      <c r="L28" s="10">
        <v>124604</v>
      </c>
      <c r="M28" s="10">
        <v>123954</v>
      </c>
      <c r="O28" s="10">
        <v>124604</v>
      </c>
      <c r="P28" s="10">
        <v>134277</v>
      </c>
      <c r="Q28">
        <f>P28/O28</f>
        <v>1.0776299316233828</v>
      </c>
    </row>
    <row r="29" spans="2:17" x14ac:dyDescent="0.3">
      <c r="B29" s="23"/>
      <c r="C29" s="44" t="s">
        <v>59</v>
      </c>
      <c r="D29" s="38">
        <v>190</v>
      </c>
      <c r="E29" s="38" t="s">
        <v>10</v>
      </c>
      <c r="F29" s="45">
        <v>86908</v>
      </c>
      <c r="G29" s="50">
        <f>D29*F29</f>
        <v>16512520</v>
      </c>
      <c r="J29" s="10">
        <v>87085</v>
      </c>
      <c r="K29">
        <v>5.8</v>
      </c>
      <c r="L29">
        <v>94027</v>
      </c>
      <c r="M29" s="10">
        <v>86908</v>
      </c>
      <c r="O29">
        <v>94027</v>
      </c>
      <c r="P29" s="10">
        <v>87085</v>
      </c>
      <c r="Q29">
        <f>P29/O29</f>
        <v>0.92617014261860953</v>
      </c>
    </row>
    <row r="30" spans="2:17" x14ac:dyDescent="0.3">
      <c r="B30" s="23"/>
      <c r="C30" s="44" t="s">
        <v>62</v>
      </c>
      <c r="D30" s="38">
        <v>40</v>
      </c>
      <c r="E30" s="38" t="s">
        <v>10</v>
      </c>
      <c r="F30" s="45">
        <v>100045</v>
      </c>
      <c r="G30" s="50">
        <f>D30*F30</f>
        <v>4001800</v>
      </c>
      <c r="J30" s="10">
        <v>102320</v>
      </c>
      <c r="K30">
        <v>19.600000000000001</v>
      </c>
      <c r="L30" s="10">
        <v>100296</v>
      </c>
      <c r="M30" s="10">
        <v>100045</v>
      </c>
      <c r="O30" s="10">
        <v>100296</v>
      </c>
      <c r="P30" s="10">
        <v>102320</v>
      </c>
      <c r="Q30">
        <f>P30/O30</f>
        <v>1.0201802664114221</v>
      </c>
    </row>
    <row r="31" spans="2:17" x14ac:dyDescent="0.3">
      <c r="B31" s="23"/>
      <c r="C31" s="44" t="s">
        <v>33</v>
      </c>
      <c r="D31" s="38">
        <v>40</v>
      </c>
      <c r="E31" s="38" t="s">
        <v>10</v>
      </c>
      <c r="F31" s="45">
        <v>129046</v>
      </c>
      <c r="G31" s="50">
        <f>D31*F31</f>
        <v>5161840</v>
      </c>
      <c r="J31" s="10">
        <v>131943</v>
      </c>
      <c r="K31">
        <v>19.100000000000001</v>
      </c>
      <c r="L31" s="10">
        <v>129650</v>
      </c>
      <c r="M31" s="10">
        <v>129046</v>
      </c>
      <c r="O31" s="10">
        <v>129650</v>
      </c>
      <c r="P31" s="10">
        <v>131943</v>
      </c>
      <c r="Q31">
        <f t="shared" ref="Q31" si="4">P31/O31</f>
        <v>1.017686077902044</v>
      </c>
    </row>
    <row r="32" spans="2:17" x14ac:dyDescent="0.3">
      <c r="B32" s="23"/>
      <c r="C32" s="23"/>
      <c r="D32" s="23"/>
      <c r="E32" s="23"/>
      <c r="F32" s="23" t="s">
        <v>64</v>
      </c>
      <c r="G32" s="49">
        <f>SUM(G27:G31)</f>
        <v>68071020</v>
      </c>
    </row>
    <row r="33" spans="9:17" x14ac:dyDescent="0.3">
      <c r="I33" t="s">
        <v>63</v>
      </c>
      <c r="J33" s="3">
        <f>GEOMEAN(J3:J31)</f>
        <v>99773.372587135222</v>
      </c>
      <c r="K33" s="4">
        <f t="shared" ref="K33:Q33" si="5">GEOMEAN(K3:K31)</f>
        <v>11.989748797509659</v>
      </c>
      <c r="L33" s="3">
        <f t="shared" si="5"/>
        <v>99128.649224601992</v>
      </c>
      <c r="M33" s="3">
        <f t="shared" si="5"/>
        <v>97427.911314048542</v>
      </c>
      <c r="N33" s="3"/>
      <c r="O33" s="3">
        <f t="shared" si="5"/>
        <v>99525.525791103297</v>
      </c>
      <c r="P33" s="3">
        <f t="shared" si="5"/>
        <v>100568.16356577219</v>
      </c>
      <c r="Q33" s="22">
        <f t="shared" si="5"/>
        <v>1.0104760840636733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FRP 선박 2.8톤</vt:lpstr>
      <vt:lpstr>선박 4.7톤</vt:lpstr>
      <vt:lpstr>선박 9.77톤</vt:lpstr>
      <vt:lpstr>미정 구조선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시열 이</dc:creator>
  <cp:lastModifiedBy>user</cp:lastModifiedBy>
  <dcterms:created xsi:type="dcterms:W3CDTF">2023-12-09T17:15:07Z</dcterms:created>
  <dcterms:modified xsi:type="dcterms:W3CDTF">2023-12-14T04:40:44Z</dcterms:modified>
</cp:coreProperties>
</file>